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afic\Cab_Groupe_Com\TRAVAUX DEPARTEMENT CANTONS\Votre canton\CERGY 1\"/>
    </mc:Choice>
  </mc:AlternateContent>
  <bookViews>
    <workbookView xWindow="0" yWindow="0" windowWidth="28800" windowHeight="12440"/>
  </bookViews>
  <sheets>
    <sheet name="ADC 2020" sheetId="6" r:id="rId1"/>
    <sheet name="ADC 2019" sheetId="1" r:id="rId2"/>
    <sheet name="ADC 2018" sheetId="2" r:id="rId3"/>
    <sheet name="ADC 2017" sheetId="3" r:id="rId4"/>
    <sheet name="ADC 2016" sheetId="4" r:id="rId5"/>
    <sheet name="ADC 2015" sheetId="5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ADC2016">#REF!</definedName>
    <definedName name="___ADC2013">'[1]intitulés 2016'!$A:$A</definedName>
    <definedName name="___ADC2016">'[1]intitulés 2016'!$B:$B</definedName>
    <definedName name="__ADC2013">'[2]nouveaux intitulés'!$A:$A</definedName>
    <definedName name="__ADC2016">'[2]nouveaux intitulés'!#REF!</definedName>
    <definedName name="_ADC2013">'[3]nouveaux intitulés'!$A:$A</definedName>
    <definedName name="_ADC2016">'[3]nouveaux intitulés'!$B:$B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F4" i="6" l="1"/>
  <c r="G4" i="1" l="1"/>
  <c r="F4" i="2" l="1"/>
  <c r="G11" i="3"/>
  <c r="E12" i="4"/>
  <c r="H9" i="4"/>
  <c r="G3" i="5"/>
</calcChain>
</file>

<file path=xl/sharedStrings.xml><?xml version="1.0" encoding="utf-8"?>
<sst xmlns="http://schemas.openxmlformats.org/spreadsheetml/2006/main" count="228" uniqueCount="114">
  <si>
    <t>Collectivités</t>
  </si>
  <si>
    <t xml:space="preserve">Nombre d'habitants </t>
  </si>
  <si>
    <t>Objets / types de travaux</t>
  </si>
  <si>
    <t xml:space="preserve">Délib
n°
</t>
  </si>
  <si>
    <t>Date</t>
  </si>
  <si>
    <t>Montant de la 
subvention</t>
  </si>
  <si>
    <t xml:space="preserve">Montant total du projet </t>
  </si>
  <si>
    <t xml:space="preserve">Plafond de la subvention </t>
  </si>
  <si>
    <t>Osny</t>
  </si>
  <si>
    <t>Travaux de réfection partielle de la voirie chemin de Montsoult</t>
  </si>
  <si>
    <t>CP 2-12</t>
  </si>
  <si>
    <t>150 000 € HT</t>
  </si>
  <si>
    <t>Opération éligible au Guide 2016</t>
  </si>
  <si>
    <t xml:space="preserve">Montant subventionnable </t>
  </si>
  <si>
    <t xml:space="preserve">Plafond </t>
  </si>
  <si>
    <t xml:space="preserve">Commentaires </t>
  </si>
  <si>
    <t>Cergy</t>
  </si>
  <si>
    <t xml:space="preserve">Acquisitions parcelles Les Rousselettes 
 AH 185 - AH 209 - AH 211 </t>
  </si>
  <si>
    <t xml:space="preserve">CP 4-02 </t>
  </si>
  <si>
    <t>Acquisitions parcelles 8 rue su stade Jean Roger Gault AH 322 - AH 322 -  AH 323</t>
  </si>
  <si>
    <t>Acquisitions parcelles 14 rue Pierre Vogler 
AL 146</t>
  </si>
  <si>
    <t>Acquisitions parcelles  29 rue Pierre Vogler
 AL 221</t>
  </si>
  <si>
    <t>Acquisitions parcelles Le Village 
AL 736 - AL 738 - AL 740</t>
  </si>
  <si>
    <t>Acquisitions parcelles 25 rue de Vauréal
AH 25</t>
  </si>
  <si>
    <t>Acquisitions parcelles 55 rue Pierre Vogler 
AH 419 - AH 481 - AH 693 - AH 694</t>
  </si>
  <si>
    <t>Plafond de la dépense 200 000 € terrain construit 
150 000 € terrain nu</t>
  </si>
  <si>
    <t>Aménagement de la rue Robinet</t>
  </si>
  <si>
    <t>CP6-02</t>
  </si>
  <si>
    <t>Installation de caméras pour la 2ème phase au titre de la vidéo protection passif</t>
  </si>
  <si>
    <t>CP 5-06</t>
  </si>
  <si>
    <t>Aménagement et équipement d'un local de conservation des archives
ADC 2013</t>
  </si>
  <si>
    <t>CP 2-10</t>
  </si>
  <si>
    <t>300 000 € HT</t>
  </si>
  <si>
    <t>Canton</t>
  </si>
  <si>
    <t>Cergy 1</t>
  </si>
  <si>
    <t>Acquisition de parcelles
28 chemin du bord de l'eau
ZI 92</t>
  </si>
  <si>
    <t>Protection et valorisation des espaces naturels sensibles locaux</t>
  </si>
  <si>
    <t>2-18</t>
  </si>
  <si>
    <t>Acquisition de parcelles
40 chemin du bord de l'eau
ZI 102</t>
  </si>
  <si>
    <t>Création d'une crèche collective dans le quartier "Axe Majeur-Horloge"</t>
  </si>
  <si>
    <t>Etablissements et services d'accueil de la petite enfance (enfants de moins de 6 ans - Construction, aménagement, réhabilitation et équipement</t>
  </si>
  <si>
    <t>2-07</t>
  </si>
  <si>
    <t>Groupe scolaire du Nautilus : extension du groupe scolaire</t>
  </si>
  <si>
    <t>Ecoles et groupes scolaires (construction/extension/reconstruction totale et/ou reconstruction de classes si suppression de préfabriqués vétustes</t>
  </si>
  <si>
    <t>2-08</t>
  </si>
  <si>
    <t>Groupe scolaire le Hazay : extension du groupe scolaire 16 classes</t>
  </si>
  <si>
    <t>2-10</t>
  </si>
  <si>
    <t xml:space="preserve">Cergy </t>
  </si>
  <si>
    <t>Transfert et réhabilitation d'une crèche familiale dans le quartier Axe Majeur-Horloge</t>
  </si>
  <si>
    <t>2-06</t>
  </si>
  <si>
    <t>Extension du système de vidéo protection passif par l'installation de 7 caméras supplémentaires - Phase 3</t>
  </si>
  <si>
    <t xml:space="preserve">Aide à la vidéo protection </t>
  </si>
  <si>
    <t>2-09</t>
  </si>
  <si>
    <t>Travaux de Voirie 2ème tronçon de la rue Robinet : remise en état de la chaussée, des trottoirs et mise en conformité du cheminement piétons</t>
  </si>
  <si>
    <t>ARCC Voirie - Aide aux routes communales et communautaires</t>
  </si>
  <si>
    <t>2-15</t>
  </si>
  <si>
    <t>Ecole matenelle le Meth
Extension de l'école maternelle par la création d'une classe supplémentaire</t>
  </si>
  <si>
    <t>2-11</t>
  </si>
  <si>
    <t>Opérations éligible au Guide 
2018</t>
  </si>
  <si>
    <t>Plafond 2018</t>
  </si>
  <si>
    <t>CERGY</t>
  </si>
  <si>
    <t>Acquisition de cinq parcelles inclues dans le périmètre ENS (Le Trou Baudet AH18- 2 162,16 € /18 chemin du bord de l'eau ZI 111 et 112  - 33 000 €/les Isles Morin AH407-172,70€/6 chemin du bord de l'eau ZI 119 et 120-33 000€/Les Isles Morin AH 391 - 2 086,48€)</t>
  </si>
  <si>
    <t>2-12</t>
  </si>
  <si>
    <t>Acquisition foncière (- de 6 mois après signature de l'acte) :
150 000 € HT/terrain (sur estimation maxi des domaines)
30 000 € HT étude initiale obligatoire et inventaires
4 € HT/m² pour les travaux de restructuration et d'amélioration
50 000 € HT pour les aménagements légers pédagogiques
Pour les communes de moins de 10 000 hab et groupement de communes de moins de 40 000 hab 
Assistance foncière 
Etat parcellaire 8 000 € HT
Elaboration stratégie foncière 5 000 € HT</t>
  </si>
  <si>
    <t>montants des subv : 2162,16+33000+172,70+33000+2086,48 = 70 421,34 €
montant des acquisitions : 9828+150000+785+150000+9484 = 320 097 € 
les parcelles ZI111-ZI112-ZI1119 et ZI120 sont des terrains bâti (plafond des dépenses plafonné à 150 000 €)</t>
  </si>
  <si>
    <t>OSNY</t>
  </si>
  <si>
    <t>Réfection de la salle de spectacle du Forum des Arts et des Loisirs</t>
  </si>
  <si>
    <t>Plafond construction 2 500 000 € HT
Restructuration/extension 1 500 000 € HT</t>
  </si>
  <si>
    <t>Puiseux-en-France</t>
  </si>
  <si>
    <t>Contrat d'Aménagement Régional (2 opérations)
- Construction d'une salle de spectacles (240 000 €)
- Mise aux normes d'accessibilité des salles associatives et culturelles du complexe André Malraux (60 000 €)</t>
  </si>
  <si>
    <t>CAR - Contrat d'Aménagement Régional</t>
  </si>
  <si>
    <t>Communes de + de 2 000 hab et EPCI à fiscalité propre</t>
  </si>
  <si>
    <t xml:space="preserve">aide à l'installation de la vidéo protection </t>
  </si>
  <si>
    <t>Projets de Vidéo protection
"passifs" dépenses plafonnées à 30 € par habitants dans la limite d'1,5M€ HT
"Réactifs" plafonnés à 30 €/hab dans la limite de 3 M € HT</t>
  </si>
  <si>
    <t xml:space="preserve">Collectivités et autres </t>
  </si>
  <si>
    <t xml:space="preserve">Objets / types de travaux </t>
  </si>
  <si>
    <t>Opérations éligible au Guide 2019</t>
  </si>
  <si>
    <t>Délib n°</t>
  </si>
  <si>
    <t xml:space="preserve">Montant de la subvention </t>
  </si>
  <si>
    <t>Montant total du projet</t>
  </si>
  <si>
    <t xml:space="preserve">protection et valorisation des ENS locaux situé au 43 rue Pierre Vogler terrain à bâtir (acquisition amiable) AH234, 235 et 454 (1 891 m²) </t>
  </si>
  <si>
    <t>CP 2-06</t>
  </si>
  <si>
    <t>acquisition de matériel scénographique pour l'équipement cutturel "Le Douze"</t>
  </si>
  <si>
    <t>Acquisition de matériel et mobilier culturel liée ou non aux travaux de construction, restructuration ou extension pour l'ensemble des équipements culturels</t>
  </si>
  <si>
    <t>CP 2-09</t>
  </si>
  <si>
    <t>Code INSEE</t>
  </si>
  <si>
    <t xml:space="preserve">EPCI </t>
  </si>
  <si>
    <t>Nombre d'habitant DGF 2018</t>
  </si>
  <si>
    <t>Opérations éligible au Guide 2018</t>
  </si>
  <si>
    <t>Plafond 2019</t>
  </si>
  <si>
    <t xml:space="preserve">CA Cergy-Pontoise </t>
  </si>
  <si>
    <t>Construction d'un équipement socio-culturel dit "Le Douze"</t>
  </si>
  <si>
    <t/>
  </si>
  <si>
    <t>Equipement Pluridisciplinaires (contruction / réhabilitation)</t>
  </si>
  <si>
    <t>CD 2-37</t>
  </si>
  <si>
    <t>Plafond de dépenses éligibles  
Construction  5 M € HT
Réhabilitation 3 M € HT</t>
  </si>
  <si>
    <t>aménagement de la rue Montgeroult pour la sécurisation de l'accès à l'école Paul Roth</t>
  </si>
  <si>
    <t xml:space="preserve">ARCC Ecole - Aide aux routes communales et communautaires </t>
  </si>
  <si>
    <t>CP 2-15</t>
  </si>
  <si>
    <t xml:space="preserve">80 000 € HT pour les communes et groupement de communes </t>
  </si>
  <si>
    <t>développement des polices municipales et acquisition d'un véhicule</t>
  </si>
  <si>
    <t>Soutien au développement de polices municipales ou intercommunales</t>
  </si>
  <si>
    <t>Plafond du coût du véhicule 20 000 € HT</t>
  </si>
  <si>
    <t>restauration et soclage d'une statue représentant Saint Christophe</t>
  </si>
  <si>
    <t>Objets mobiliers communaux classés monuments historiques</t>
  </si>
  <si>
    <t>CP 2-13</t>
  </si>
  <si>
    <t>10 000 € HT</t>
  </si>
  <si>
    <t>extension du groupe scolaire Les Linandes (13 classes, la bibliothèque et la demi-pension</t>
  </si>
  <si>
    <t>Ecoles et groupes scolaires y compris demi-pension (construction/extension/reconstruction)</t>
  </si>
  <si>
    <t>CP 2-14</t>
  </si>
  <si>
    <t>contruction ou reconctruction d'écoles et Groupe scolaires 
Plancher de travaux 25 000 € HT/classe ou local pédogique
Plafond de travaux 320 000 €/classe ou local pédogique 
Extention d'écoles et groupe scolaires 
Plancher de travaux 15 000 €HT/par claosse ou local pédogique ajouté
plafond de travaux 200 000 €HT/par classe ou local pédogique ajouté
Construction ou reconstruction de demi-pension
Plancher de travaux 100 000 €HT
Plafond de travaux 400 000 €HT 
Extention de demi-pension 
Plancher de travaux 50 000 €HT
Plafond de travaux 200 000 €HT</t>
  </si>
  <si>
    <t>réhablitation de locaux de la crèche des 3 fontaines</t>
  </si>
  <si>
    <t>CP 2-17</t>
  </si>
  <si>
    <t>25 000 € HT /place pour une création ou extension avec construction neuve
12 500 € HT/ place pour un aménagement ou une  réhabilitation d'un équipement existant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</si>
</sst>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3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/>
    <xf numFmtId="164" fontId="4" fillId="3" borderId="1" xfId="0" applyNumberFormat="1" applyFont="1" applyFill="1" applyBorder="1"/>
    <xf numFmtId="1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14" fontId="2" fillId="5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164" fontId="8" fillId="0" borderId="4" xfId="0" applyNumberFormat="1" applyFont="1" applyBorder="1"/>
    <xf numFmtId="0" fontId="7" fillId="0" borderId="1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6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4" fontId="7" fillId="8" borderId="1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/>
    </xf>
    <xf numFmtId="164" fontId="7" fillId="2" borderId="5" xfId="0" applyNumberFormat="1" applyFont="1" applyFill="1" applyBorder="1" applyAlignment="1">
      <alignment horizontal="left" vertical="top"/>
    </xf>
    <xf numFmtId="164" fontId="11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ADC%20Fevrier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S_CANTONAUX_INFOS%20VO/Aides%20aux%20communes/Recap%20AD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8"/>
      <sheetName val="Code INSEE"/>
      <sheetName val="Pondération base"/>
      <sheetName val="intitulés 2016"/>
      <sheetName val="intitulés 2018"/>
      <sheetName val="Plafonds 2016"/>
      <sheetName val="Plafonds 2018"/>
      <sheetName val="Taux de base 2016"/>
      <sheetName val="Taux de base 2018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CAR - Contrat d'Aménagement Régional</v>
          </cell>
        </row>
        <row r="5">
          <cell r="A5" t="str">
            <v>B3</v>
          </cell>
          <cell r="B5" t="str">
            <v>Cor - Contrat rural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t Bilan 2017"/>
      <sheetName val="INSEE"/>
      <sheetName val="Pondération base"/>
      <sheetName val="nouveaux intitulés"/>
      <sheetName val="Plafonds"/>
      <sheetName val="Taux de base"/>
      <sheetName val="Cantons"/>
      <sheetName val="EPCI"/>
      <sheetName val="Habitan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</row>
        <row r="3">
          <cell r="A3" t="str">
            <v>B1</v>
          </cell>
        </row>
        <row r="4">
          <cell r="A4" t="str">
            <v>B2</v>
          </cell>
        </row>
        <row r="5">
          <cell r="A5" t="str">
            <v>B3</v>
          </cell>
        </row>
        <row r="6">
          <cell r="A6" t="str">
            <v>C1</v>
          </cell>
        </row>
        <row r="7">
          <cell r="A7" t="str">
            <v>C2.1</v>
          </cell>
        </row>
        <row r="8">
          <cell r="A8" t="str">
            <v>C2.2</v>
          </cell>
        </row>
        <row r="9">
          <cell r="A9" t="str">
            <v>C2.3.1</v>
          </cell>
        </row>
        <row r="10">
          <cell r="A10" t="str">
            <v>C2.3.2</v>
          </cell>
        </row>
        <row r="11">
          <cell r="A11" t="str">
            <v>C2.3.3</v>
          </cell>
        </row>
        <row r="12">
          <cell r="A12" t="str">
            <v>C2.4</v>
          </cell>
        </row>
        <row r="13">
          <cell r="A13" t="str">
            <v>C3.1.1</v>
          </cell>
        </row>
        <row r="14">
          <cell r="A14" t="str">
            <v>C3.1.2</v>
          </cell>
        </row>
        <row r="15">
          <cell r="A15" t="str">
            <v>C3.2</v>
          </cell>
        </row>
        <row r="16">
          <cell r="A16" t="str">
            <v>D1</v>
          </cell>
        </row>
        <row r="17">
          <cell r="A17" t="str">
            <v>E1</v>
          </cell>
        </row>
        <row r="18">
          <cell r="A18" t="str">
            <v>E2</v>
          </cell>
        </row>
        <row r="19">
          <cell r="A19" t="str">
            <v>E3</v>
          </cell>
        </row>
        <row r="20">
          <cell r="A20" t="str">
            <v>E4</v>
          </cell>
        </row>
        <row r="21">
          <cell r="A21" t="str">
            <v>F1</v>
          </cell>
        </row>
        <row r="22">
          <cell r="A22" t="str">
            <v>F2</v>
          </cell>
        </row>
        <row r="23">
          <cell r="A23" t="str">
            <v>G1</v>
          </cell>
        </row>
        <row r="24">
          <cell r="A24" t="str">
            <v>G3</v>
          </cell>
        </row>
        <row r="25">
          <cell r="A25" t="str">
            <v>G4</v>
          </cell>
        </row>
        <row r="26">
          <cell r="A26" t="str">
            <v>H1</v>
          </cell>
        </row>
        <row r="27">
          <cell r="A27" t="str">
            <v>H2</v>
          </cell>
        </row>
        <row r="28">
          <cell r="A28" t="str">
            <v>H3</v>
          </cell>
        </row>
        <row r="29">
          <cell r="A29" t="str">
            <v>H4</v>
          </cell>
        </row>
        <row r="30">
          <cell r="A30" t="str">
            <v>I1</v>
          </cell>
        </row>
        <row r="31">
          <cell r="A31" t="str">
            <v>I2</v>
          </cell>
        </row>
        <row r="32">
          <cell r="A32" t="str">
            <v>I5</v>
          </cell>
        </row>
        <row r="33">
          <cell r="A33" t="str">
            <v>I6</v>
          </cell>
        </row>
        <row r="34">
          <cell r="A34" t="str">
            <v>J2</v>
          </cell>
        </row>
        <row r="35">
          <cell r="A35" t="str">
            <v>K11</v>
          </cell>
        </row>
        <row r="36">
          <cell r="A36" t="str">
            <v>K2</v>
          </cell>
        </row>
        <row r="37">
          <cell r="A37" t="str">
            <v>K4</v>
          </cell>
        </row>
        <row r="38">
          <cell r="A38" t="str">
            <v>K5</v>
          </cell>
        </row>
        <row r="39">
          <cell r="A39" t="str">
            <v>K6</v>
          </cell>
        </row>
        <row r="40">
          <cell r="A40" t="str">
            <v>K7</v>
          </cell>
        </row>
        <row r="41">
          <cell r="A41" t="str">
            <v>K8</v>
          </cell>
        </row>
        <row r="42">
          <cell r="A42" t="str">
            <v>K9</v>
          </cell>
        </row>
        <row r="43">
          <cell r="A43" t="str">
            <v>L1</v>
          </cell>
        </row>
        <row r="44">
          <cell r="A44" t="str">
            <v>L2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DC votées 2016 et bilan"/>
      <sheetName val="Feuil1"/>
      <sheetName val=" ADC votées 2016 et bilan (2)"/>
      <sheetName val="nouveaux intitulés"/>
      <sheetName val="Plafonds"/>
      <sheetName val="Taux de base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.</v>
          </cell>
        </row>
        <row r="2">
          <cell r="A2" t="str">
            <v>A1</v>
          </cell>
          <cell r="B2" t="str">
            <v>Aide à l'aménagement de locaux existants, à l'équipement en mobiliers et matériels (à l'exclusion des constructions) et à l'acquisition de logiciels d'archives</v>
          </cell>
        </row>
        <row r="3">
          <cell r="A3" t="str">
            <v>B1</v>
          </cell>
          <cell r="B3" t="str">
            <v>ADR - Aménagement de Développement Rural</v>
          </cell>
        </row>
        <row r="4">
          <cell r="A4" t="str">
            <v>B2</v>
          </cell>
          <cell r="B4" t="str">
            <v>CRT - Contrat Régional Territorial</v>
          </cell>
        </row>
        <row r="5">
          <cell r="A5" t="str">
            <v>B3</v>
          </cell>
          <cell r="B5" t="str">
            <v>Contrat Ruraux</v>
          </cell>
        </row>
        <row r="6">
          <cell r="A6" t="str">
            <v>C1</v>
          </cell>
          <cell r="B6" t="str">
            <v>Acquisition de collections des musées</v>
          </cell>
        </row>
        <row r="7">
          <cell r="A7" t="str">
            <v>C2.1</v>
          </cell>
          <cell r="B7" t="str">
            <v>Travaux de construction, restructuration ou extension pour l'ensemble des équipements culturels</v>
          </cell>
        </row>
        <row r="8">
          <cell r="A8" t="str">
            <v>C2.2</v>
          </cell>
          <cell r="B8" t="str">
            <v>Acquisition de matériel et mobilier culturel liée aux travaux de construction, restructuration ou extension pour l'ensemble des équipements culturels</v>
          </cell>
        </row>
        <row r="9">
          <cell r="A9" t="str">
            <v>C2.3.1</v>
          </cell>
          <cell r="B9" t="str">
            <v>Acquisition de matériels et mobiliers spécialisés</v>
          </cell>
        </row>
        <row r="10">
          <cell r="A10" t="str">
            <v>C2.3.2</v>
          </cell>
          <cell r="B10" t="str">
            <v>Equipement informatique et numérique</v>
          </cell>
        </row>
        <row r="11">
          <cell r="A11" t="str">
            <v>C2.3.3</v>
          </cell>
          <cell r="B11" t="str">
            <v>Acquisition de véhicule pour la desserte d'un réseau d'équipements de lecture publique ou de bibliobus (Réservé aux EPCI)</v>
          </cell>
        </row>
        <row r="12">
          <cell r="A12" t="str">
            <v>C2.4</v>
          </cell>
          <cell r="B12" t="str">
            <v>Pour les établissements d'enseignement artistique spécialisé : acquisition d'instruments de musique onéreux</v>
          </cell>
        </row>
        <row r="13">
          <cell r="A13" t="str">
            <v>C3.1.1</v>
          </cell>
          <cell r="B13" t="str">
            <v>Monuments historiques classés ou inscrits et orgues classées ou inscrites</v>
          </cell>
        </row>
        <row r="14">
          <cell r="A14" t="str">
            <v>C3.1.2</v>
          </cell>
          <cell r="B14" t="str">
            <v>Objets mobiliers communaux classés monuments historiques</v>
          </cell>
        </row>
        <row r="15">
          <cell r="A15" t="str">
            <v>C3.2</v>
          </cell>
          <cell r="B15" t="str">
            <v>Restauration et mise en valeur du patrimoine historique communal non protégé</v>
          </cell>
        </row>
        <row r="16">
          <cell r="A16" t="str">
            <v>D1</v>
          </cell>
          <cell r="B16" t="str">
            <v>Développement de l'économie par la revitalisation des commerces de proximité et de leur environnement</v>
          </cell>
        </row>
        <row r="17">
          <cell r="A17" t="str">
            <v>E1</v>
          </cell>
          <cell r="B17" t="str">
            <v>Service de portage de repas à domicile (Création/Extension)</v>
          </cell>
        </row>
        <row r="18">
          <cell r="A18" t="str">
            <v>E2</v>
          </cell>
          <cell r="B18" t="str">
            <v>Centres sociaux (Aide à la création, l'extension et à la restructuration)</v>
          </cell>
        </row>
        <row r="19">
          <cell r="A19" t="str">
            <v>E3</v>
          </cell>
          <cell r="B19" t="str">
            <v>Logements - Foyers pour personnes âgées et intergénérationnels (création/rénovation)</v>
          </cell>
        </row>
        <row r="20">
          <cell r="A20" t="str">
            <v>E4</v>
          </cell>
          <cell r="B20" t="str">
            <v>Etablissements et services d'accueil de la petite enfance (enfants de moins de 6 ans - Construction, aménagement, réhabilitation et équipement</v>
          </cell>
        </row>
        <row r="21">
          <cell r="A21" t="str">
            <v>F1</v>
          </cell>
          <cell r="B21" t="str">
            <v>Centres de loisirs sans hébergement - CLSH (Création/extension)</v>
          </cell>
        </row>
        <row r="22">
          <cell r="A22" t="str">
            <v>F2</v>
          </cell>
          <cell r="B22" t="str">
            <v>Centres de loisirs sans hébergement - CLSH (Réhabilitation)</v>
          </cell>
        </row>
        <row r="23">
          <cell r="A23" t="str">
            <v>G1</v>
          </cell>
          <cell r="B23" t="str">
            <v>Adaptation de locaux existants en locaux de Police municipale</v>
          </cell>
        </row>
        <row r="24">
          <cell r="A24" t="str">
            <v>G3</v>
          </cell>
          <cell r="B24" t="str">
            <v>Soutien au développement de polices municipales</v>
          </cell>
        </row>
        <row r="25">
          <cell r="A25" t="str">
            <v>G4</v>
          </cell>
          <cell r="B25" t="str">
            <v xml:space="preserve">Aide à la vidéo protection </v>
          </cell>
        </row>
        <row r="26">
          <cell r="A26" t="str">
            <v>H1</v>
          </cell>
          <cell r="B26" t="str">
            <v xml:space="preserve">Acquisition, à titre provisoire, de préfabriqués en vue de l'ouverture de classes démontables et travaux connexes en cas de location </v>
          </cell>
        </row>
        <row r="27">
          <cell r="A27" t="str">
            <v>H2</v>
          </cell>
          <cell r="B27" t="str">
            <v>Ecoles, groupes scolaires et demi-pension (rénovation/restructuration)</v>
          </cell>
        </row>
        <row r="28">
          <cell r="A28" t="str">
            <v>H3</v>
          </cell>
          <cell r="B28" t="str">
            <v>Ecoles et groupes scolaires (construction/extension/reconstruction totale et/ou reconstruction de classes si suppression de préfabriqués vétustes</v>
          </cell>
        </row>
        <row r="29">
          <cell r="A29" t="str">
            <v>H4</v>
          </cell>
          <cell r="B29" t="str">
            <v>Fonds scolaire</v>
          </cell>
        </row>
        <row r="30">
          <cell r="A30" t="str">
            <v>I1</v>
          </cell>
          <cell r="B30" t="str">
            <v>Construction d'équipements d'intérêt local : équipements sportifs de base</v>
          </cell>
        </row>
        <row r="31">
          <cell r="A31" t="str">
            <v>I2</v>
          </cell>
          <cell r="B31" t="str">
            <v>Réhabilitation d'équipements d'intérêt local : équipements sportifs de base</v>
          </cell>
        </row>
        <row r="32">
          <cell r="A32" t="str">
            <v>I5</v>
          </cell>
          <cell r="B32" t="str">
            <v>Construction et création de gymnase à proximité de collèges départementaux</v>
          </cell>
        </row>
        <row r="33">
          <cell r="A33" t="str">
            <v>I6</v>
          </cell>
          <cell r="B33" t="str">
            <v xml:space="preserve">Réhabilitation de gymnases à proximité de collèges départementaux </v>
          </cell>
        </row>
        <row r="34">
          <cell r="A34" t="str">
            <v>J2</v>
          </cell>
          <cell r="B34" t="str">
            <v>Opérations d'acquisition - Amélioration de logements locatifs sociaux ou amélioration en vue de la création de logements sociaux</v>
          </cell>
        </row>
        <row r="35">
          <cell r="A35" t="str">
            <v>K11</v>
          </cell>
          <cell r="B35" t="str">
            <v>Protection et valorisation des espaces naturels sensibles locaux</v>
          </cell>
        </row>
        <row r="36">
          <cell r="A36" t="str">
            <v>K2</v>
          </cell>
          <cell r="B36" t="str">
            <v>Réhabilitation des décharges brutes et suppression des dépôts sauvage</v>
          </cell>
        </row>
        <row r="37">
          <cell r="A37" t="str">
            <v>K4</v>
          </cell>
          <cell r="B37" t="str">
            <v>Protection de la ressource</v>
          </cell>
        </row>
        <row r="38">
          <cell r="A38" t="str">
            <v>K5</v>
          </cell>
          <cell r="B38" t="str">
            <v>Préservation de l'alimentation en eau potable</v>
          </cell>
        </row>
        <row r="39">
          <cell r="A39" t="str">
            <v>K6</v>
          </cell>
          <cell r="B39" t="str">
            <v>Dépollution des eaux - Assainissement collectif</v>
          </cell>
        </row>
        <row r="40">
          <cell r="A40" t="str">
            <v>K7</v>
          </cell>
          <cell r="B40" t="str">
            <v>Dépollution des eaux - Assainissement non collectif</v>
          </cell>
        </row>
        <row r="41">
          <cell r="A41" t="str">
            <v>K8</v>
          </cell>
          <cell r="B41" t="str">
            <v>Gestion des eaux de ruissellement, lutte contre les inondations</v>
          </cell>
        </row>
        <row r="42">
          <cell r="A42" t="str">
            <v>K9</v>
          </cell>
          <cell r="B42" t="str">
            <v>Reconquête des milieux aquatiques et de la biodiversité</v>
          </cell>
        </row>
        <row r="43">
          <cell r="A43" t="str">
            <v>L1</v>
          </cell>
          <cell r="B43" t="str">
            <v>ARCC Voirie - Aide aux routes communales et communautaires</v>
          </cell>
        </row>
        <row r="44">
          <cell r="A44" t="str">
            <v>L2</v>
          </cell>
          <cell r="B44" t="str">
            <v xml:space="preserve">ARCC Ecole - Aide aux routes communales et communautaires </v>
          </cell>
        </row>
      </sheetData>
      <sheetData sheetId="4" refreshError="1">
        <row r="1">
          <cell r="A1" t="str">
            <v>A1</v>
          </cell>
          <cell r="B1" t="str">
            <v xml:space="preserve">Plafond de travaux 70 000 € HT 
plancher 3 500 € HT </v>
          </cell>
        </row>
        <row r="2">
          <cell r="A2" t="str">
            <v>B1</v>
          </cell>
          <cell r="B2" t="str">
            <v>Plafond de travaux 305 000 € HT</v>
          </cell>
        </row>
        <row r="3">
          <cell r="A3" t="str">
            <v>B2</v>
          </cell>
          <cell r="B3" t="str">
            <v>Communes de + de 2 000 hab
plafond des dépenses 4 000 000 € HT
les EPCI pour une op 5 000 000 € HT
plusieurs Op 8 000 000 € HT</v>
          </cell>
        </row>
        <row r="4">
          <cell r="A4" t="str">
            <v>B3</v>
          </cell>
          <cell r="B4" t="str">
            <v>300 000 € HT communes de - de 1 000 hab
370 000 € Ht commune entre 1000 et 1999 hab</v>
          </cell>
        </row>
        <row r="5">
          <cell r="A5" t="str">
            <v>C1</v>
          </cell>
          <cell r="B5" t="str">
            <v>Plfond de l'aide 5 000 € HT
Plancher acquisition 10 000 € Ht</v>
          </cell>
        </row>
        <row r="6">
          <cell r="A6" t="str">
            <v>C2.1</v>
          </cell>
          <cell r="B6" t="str">
            <v>Plafond construction 2 500 000 € HT
Restructuration/extension 1 500 000 € HT</v>
          </cell>
        </row>
        <row r="7">
          <cell r="A7" t="str">
            <v>C2.2</v>
          </cell>
          <cell r="B7" t="str">
            <v>Plafond de dépenses 200 000 € HT</v>
          </cell>
        </row>
        <row r="8">
          <cell r="A8" t="str">
            <v>C2.3.1</v>
          </cell>
          <cell r="B8" t="str">
            <v>Plafond de travaux 400 000 € HT</v>
          </cell>
        </row>
        <row r="9">
          <cell r="A9" t="str">
            <v>C2.3.2</v>
          </cell>
          <cell r="B9" t="str">
            <v>Plafond de travaux 200 000 € HT</v>
          </cell>
        </row>
        <row r="10">
          <cell r="A10" t="str">
            <v>C2.3.3</v>
          </cell>
          <cell r="B10" t="str">
            <v xml:space="preserve">15 000 € HT </v>
          </cell>
        </row>
        <row r="11">
          <cell r="A11" t="str">
            <v>C2.4</v>
          </cell>
          <cell r="B11" t="str">
            <v>10 000 € HT par période de 3 ans</v>
          </cell>
        </row>
        <row r="12">
          <cell r="A12" t="str">
            <v>C3.1.1</v>
          </cell>
          <cell r="B12" t="str">
            <v>1 M€ HT</v>
          </cell>
        </row>
        <row r="13">
          <cell r="A13" t="str">
            <v>C3.1.2</v>
          </cell>
          <cell r="B13" t="str">
            <v>10 000 € HT par période de 3 ans</v>
          </cell>
        </row>
        <row r="14">
          <cell r="A14" t="str">
            <v>C3.2</v>
          </cell>
          <cell r="B14" t="str">
            <v>Plafond de travaux 20 000 € HT/élément et par an 
Pour églises non protégées 100 000 €
pour objets mobiliers conservés dans les églises 
10 000 €</v>
          </cell>
        </row>
        <row r="15">
          <cell r="A15" t="str">
            <v>D1</v>
          </cell>
          <cell r="B15" t="str">
            <v>1 M €/opération</v>
          </cell>
        </row>
        <row r="16">
          <cell r="A16" t="str">
            <v>E1</v>
          </cell>
          <cell r="B16" t="str">
            <v>15 000 € HT pour les véhicules
7 500 € HT pour le matériel</v>
          </cell>
        </row>
        <row r="17">
          <cell r="A17" t="str">
            <v>E2</v>
          </cell>
          <cell r="B17" t="str">
            <v>Plafond des travaux 1 000 000 € HT</v>
          </cell>
        </row>
        <row r="18">
          <cell r="A18" t="str">
            <v>E3</v>
          </cell>
          <cell r="B18" t="str">
            <v>25 000 € HT /place pour une création
12 500 € HT/ place pour une rénovation</v>
          </cell>
        </row>
        <row r="19">
          <cell r="A19" t="str">
            <v>E4</v>
          </cell>
          <cell r="B19" t="str">
            <v xml:space="preserve">25 000 € HT /place pour une création
12 500 € HT/ place pour une réhabilitation </v>
          </cell>
        </row>
        <row r="20">
          <cell r="A20" t="str">
            <v>F1</v>
          </cell>
          <cell r="B20" t="str">
            <v>Plafond de travaux 1 000 0000 € HT</v>
          </cell>
        </row>
        <row r="21">
          <cell r="A21" t="str">
            <v>F2</v>
          </cell>
          <cell r="B21" t="str">
            <v>Plafond de travaux 700 000 € HT
Plancher 350 000 € HT</v>
          </cell>
        </row>
        <row r="22">
          <cell r="A22" t="str">
            <v>G1</v>
          </cell>
          <cell r="B22" t="str">
            <v>Plafond de travaux 200 000 € HT</v>
          </cell>
        </row>
        <row r="23">
          <cell r="A23" t="str">
            <v>G3</v>
          </cell>
          <cell r="B23" t="str">
            <v>Plafond du coût du véhicule 20 000 € HT</v>
          </cell>
        </row>
        <row r="24">
          <cell r="A24" t="str">
            <v>G4</v>
          </cell>
          <cell r="B24" t="str">
            <v>Projets de Vidéo protection
"passifs" 300 000 € HT
"Réactifs" plafonnés à 30 €/hab 
dans la limite de 3 M € HT</v>
          </cell>
        </row>
        <row r="25">
          <cell r="A25" t="str">
            <v>H1</v>
          </cell>
          <cell r="B25" t="str">
            <v>Plafond de dépenses 60 000 € HT/classe
 (location exclue)</v>
          </cell>
        </row>
        <row r="26">
          <cell r="A26" t="str">
            <v>H2</v>
          </cell>
          <cell r="B26" t="str">
            <v>Plafond des travaux 80 000 € HT/classe rénovée
plancher 10 000 € HT/classe rénovée</v>
          </cell>
        </row>
        <row r="27">
          <cell r="A27" t="str">
            <v>H3</v>
          </cell>
          <cell r="B27" t="str">
            <v>Plancher de travaux 25 000 € HT/classe
Plafond pour la construction ou reconstruction 
320 000 €/classe
pour l'extesnion demi-pension 400 000 € HT
Pour l'extension écoles/groupes scolaires 
200 000 € HT/classe</v>
          </cell>
        </row>
        <row r="28">
          <cell r="A28" t="str">
            <v>H4</v>
          </cell>
          <cell r="B28" t="str">
            <v>Plafond de travaux 30 000 € HT</v>
          </cell>
        </row>
        <row r="29">
          <cell r="A29" t="str">
            <v>I1</v>
          </cell>
          <cell r="B29" t="str">
            <v xml:space="preserve">Plafond de travaux 1 500 000 € HT
Plancher de travaux 150 000 € HT </v>
          </cell>
        </row>
        <row r="30">
          <cell r="A30" t="str">
            <v>I2</v>
          </cell>
          <cell r="B30" t="str">
            <v xml:space="preserve">Plafond de travaux 750 000 € HT 
Plancher 350 000 € HT </v>
          </cell>
        </row>
        <row r="31">
          <cell r="A31" t="str">
            <v>I5</v>
          </cell>
          <cell r="B31" t="str">
            <v>Plafond de travaux 2 000 000 € HT</v>
          </cell>
        </row>
        <row r="32">
          <cell r="A32" t="str">
            <v>I6</v>
          </cell>
          <cell r="B32" t="str">
            <v>Plafond de travaux 1 000 0000 € HT
Plancher de travaux 250 000 € HT</v>
          </cell>
        </row>
        <row r="33">
          <cell r="A33" t="str">
            <v>J2</v>
          </cell>
          <cell r="B33" t="str">
            <v>Plafond de l'aide 10 000 €/logement</v>
          </cell>
        </row>
        <row r="34">
          <cell r="A34" t="str">
            <v>K11</v>
          </cell>
          <cell r="B34" t="str">
            <v>Acquisition foncière (- de 6 mois après signature de l'acte) :
150 000 € HT/terrain (sur estimation maxi des domaines)
30 000 € HT étude initiale obligatoire et inventaires
4 € HT/m² pour les travaux de restructuration et d'amélioration
40 000 € HT pour les aménagements légers pédagogiques
Pour les communes de moins de 10 000 hab et
groupement de communes de moins de 40 000 hab 
Assistance foncière 
Etat parcellaire 8 000 € HT
Elaboration stratégie foncière 5 000 € Ht</v>
          </cell>
        </row>
        <row r="35">
          <cell r="A35" t="str">
            <v>K2</v>
          </cell>
          <cell r="B35" t="str">
            <v>Plafond de travaux pour la réhabilitation
des décharges brutes :
les études et diagnostics 50 000 € HT
les travaux de réhabilitation 200 000 € HT
Plafond de travaux pour la résorption des dépôts sauvages 100 000 € HT</v>
          </cell>
        </row>
        <row r="36">
          <cell r="A36" t="str">
            <v>K4</v>
          </cell>
          <cell r="B36" t="str">
            <v>Plafond des travaux 200 000 € HT</v>
          </cell>
        </row>
        <row r="37">
          <cell r="A37" t="str">
            <v>K5</v>
          </cell>
          <cell r="B37" t="str">
            <v>Plafonds de dépenses :
Etudes générales (aide à la décision) 40 000 € cumulés/opération
Etudes liées aux travaux 100 000 € HT cumulés/opération
Travaux 2 000 000 € HT</v>
          </cell>
        </row>
        <row r="38">
          <cell r="A38" t="str">
            <v>K6</v>
          </cell>
          <cell r="B38" t="str">
            <v>Plafonds de dépenses :
Etudes générales (aide à la décision) 40 000 € cumulés/opération
Etudes liées aux travaux 100 000 € HT cumulés/opération
Travaux 1 500 000 € HT
Plafond de travaux pour les stations d'épuration 
10 M € HT (stations et réseaux de raccordement de la station)</v>
          </cell>
        </row>
        <row r="39">
          <cell r="A39" t="str">
            <v>K7</v>
          </cell>
          <cell r="B39" t="str">
            <v>Plafonds de dépenses :
Etudes générales (aide à la décision) 40 000 € cumulés/opération
Etudes liées aux travaux 500 € TTC cumulés/installation autonome
Travaux 10 000 € TTC/installation autonome</v>
          </cell>
        </row>
        <row r="40">
          <cell r="A40" t="str">
            <v>K8</v>
          </cell>
          <cell r="B40" t="str">
            <v>Plafonds de dépenses :
Etudes générales (aide à la décision) 20 000 € cumulés/opération
Etudes liées aux travaux 50 000 € HT cumulés/opération
Travaux limitant les débordements de cours d'eau 400 000 € HT
Autres travaux 1 500 000 € HT</v>
          </cell>
        </row>
        <row r="41">
          <cell r="A41" t="str">
            <v>K9</v>
          </cell>
          <cell r="B41" t="str">
            <v>Plafonds de dépenses :
Etudes générales (aide à la décision) 20 000 € opération
Etudes liées aux travaux 50 000 € HT cumulés/opération
Travaux 500 000 € HT</v>
          </cell>
        </row>
        <row r="42">
          <cell r="A42" t="str">
            <v>L1</v>
          </cell>
          <cell r="B42" t="str">
            <v>Pour les communes 
100 000 € HT si linéaire voirie &lt; à 5 000 ml
150 000 € HT si liénéaire voirie entre 5 et 15 000 ml
200 000 € HT si linéaire voirie  à 15 000 ml
Pour les groupements de communes 
200 000 € HT si linéaire voirie &lt; 15 000 ml
300 000 € HT si linéaire voirie entre 15 et 40 000 ml
400 000 € Ht si linéaire voirie &gt; à 40 000 ml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9"/>
      <sheetName val="Pondération 2019"/>
      <sheetName val="Taux de base 2019"/>
      <sheetName val="Plafond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C 2019"/>
      <sheetName val="Communes"/>
      <sheetName val="Code INSEE"/>
      <sheetName val="Cantons"/>
      <sheetName val="EPCI "/>
      <sheetName val="Nbr Habitants "/>
      <sheetName val="Intitules 2018"/>
      <sheetName val="Intitules 2019 "/>
      <sheetName val="Pondération 2019"/>
      <sheetName val="Taux de base 2018"/>
      <sheetName val="Taux de Base 2019"/>
      <sheetName val="Feuil1"/>
      <sheetName val="Feuil2"/>
      <sheetName val="Plafond 2018"/>
      <sheetName val="Plafond 2019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B36" sqref="B36"/>
    </sheetView>
  </sheetViews>
  <sheetFormatPr baseColWidth="10" defaultRowHeight="14.5" x14ac:dyDescent="0.35"/>
  <cols>
    <col min="1" max="1" width="21.26953125" customWidth="1"/>
    <col min="2" max="2" width="26.1796875" customWidth="1"/>
    <col min="3" max="3" width="33.26953125" customWidth="1"/>
    <col min="6" max="6" width="14.7265625" customWidth="1"/>
    <col min="7" max="7" width="17" customWidth="1"/>
    <col min="8" max="8" width="20.81640625" customWidth="1"/>
  </cols>
  <sheetData>
    <row r="1" spans="1:8" s="55" customFormat="1" ht="21" x14ac:dyDescent="0.35">
      <c r="A1" s="49" t="s">
        <v>74</v>
      </c>
      <c r="B1" s="50" t="s">
        <v>75</v>
      </c>
      <c r="C1" s="50" t="s">
        <v>76</v>
      </c>
      <c r="D1" s="51" t="s">
        <v>77</v>
      </c>
      <c r="E1" s="52" t="s">
        <v>4</v>
      </c>
      <c r="F1" s="56" t="s">
        <v>78</v>
      </c>
      <c r="G1" s="53" t="s">
        <v>79</v>
      </c>
      <c r="H1" s="54" t="s">
        <v>13</v>
      </c>
    </row>
    <row r="2" spans="1:8" ht="40" x14ac:dyDescent="0.35">
      <c r="A2" s="42" t="s">
        <v>16</v>
      </c>
      <c r="B2" s="43" t="s">
        <v>80</v>
      </c>
      <c r="C2" s="44" t="s">
        <v>36</v>
      </c>
      <c r="D2" s="45" t="s">
        <v>81</v>
      </c>
      <c r="E2" s="46">
        <v>43836</v>
      </c>
      <c r="F2" s="57">
        <v>37500</v>
      </c>
      <c r="G2" s="47">
        <v>187000</v>
      </c>
      <c r="H2" s="47">
        <v>150000</v>
      </c>
    </row>
    <row r="3" spans="1:8" ht="40.5" thickBot="1" x14ac:dyDescent="0.4">
      <c r="A3" s="42" t="s">
        <v>16</v>
      </c>
      <c r="B3" s="43" t="s">
        <v>82</v>
      </c>
      <c r="C3" s="48" t="s">
        <v>83</v>
      </c>
      <c r="D3" s="45" t="s">
        <v>84</v>
      </c>
      <c r="E3" s="46">
        <v>44011</v>
      </c>
      <c r="F3" s="58">
        <v>30000</v>
      </c>
      <c r="G3" s="47">
        <v>1417302</v>
      </c>
      <c r="H3" s="47">
        <v>200000</v>
      </c>
    </row>
    <row r="4" spans="1:8" ht="15" thickBot="1" x14ac:dyDescent="0.4">
      <c r="F4" s="59">
        <f>SUM(F2:F3)</f>
        <v>67500</v>
      </c>
    </row>
  </sheetData>
  <dataValidations count="1">
    <dataValidation type="list" showInputMessage="1" sqref="A1:A3">
      <formula1>A1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D1" workbookViewId="0">
      <pane ySplit="1" topLeftCell="A5" activePane="bottomLeft" state="frozen"/>
      <selection pane="bottomLeft" activeCell="K12" sqref="K12"/>
    </sheetView>
  </sheetViews>
  <sheetFormatPr baseColWidth="10" defaultRowHeight="14.5" x14ac:dyDescent="0.35"/>
  <cols>
    <col min="1" max="1" width="15.7265625" customWidth="1"/>
    <col min="3" max="3" width="24.26953125" customWidth="1"/>
    <col min="6" max="6" width="23.26953125" customWidth="1"/>
    <col min="7" max="7" width="18.1796875" bestFit="1" customWidth="1"/>
    <col min="8" max="8" width="26" customWidth="1"/>
    <col min="10" max="10" width="26.7265625" customWidth="1"/>
    <col min="11" max="11" width="12.81640625" bestFit="1" customWidth="1"/>
    <col min="12" max="13" width="16.54296875" customWidth="1"/>
    <col min="14" max="14" width="44" customWidth="1"/>
    <col min="15" max="15" width="16.54296875" customWidth="1"/>
  </cols>
  <sheetData>
    <row r="1" spans="1:14" ht="52" x14ac:dyDescent="0.35">
      <c r="A1" s="8" t="s">
        <v>0</v>
      </c>
      <c r="B1" s="8" t="s">
        <v>33</v>
      </c>
      <c r="C1" s="9" t="s">
        <v>2</v>
      </c>
      <c r="D1" s="8" t="s">
        <v>58</v>
      </c>
      <c r="E1" s="10" t="s">
        <v>3</v>
      </c>
      <c r="F1" s="8" t="s">
        <v>4</v>
      </c>
      <c r="G1" s="8" t="s">
        <v>5</v>
      </c>
      <c r="H1" s="11" t="s">
        <v>6</v>
      </c>
      <c r="I1" s="11" t="s">
        <v>13</v>
      </c>
      <c r="J1" s="8" t="s">
        <v>59</v>
      </c>
    </row>
    <row r="2" spans="1:14" ht="107.25" customHeight="1" x14ac:dyDescent="0.35">
      <c r="A2" s="33" t="s">
        <v>68</v>
      </c>
      <c r="B2" s="21" t="s">
        <v>34</v>
      </c>
      <c r="C2" s="32" t="s">
        <v>69</v>
      </c>
      <c r="D2" s="21" t="s">
        <v>70</v>
      </c>
      <c r="E2" s="34" t="s">
        <v>57</v>
      </c>
      <c r="F2" s="35">
        <v>43472</v>
      </c>
      <c r="G2" s="18">
        <v>300000</v>
      </c>
      <c r="H2" s="24">
        <v>2422935</v>
      </c>
      <c r="I2" s="24">
        <v>1500000</v>
      </c>
      <c r="J2" s="21" t="s">
        <v>71</v>
      </c>
    </row>
    <row r="3" spans="1:14" ht="70.5" customHeight="1" x14ac:dyDescent="0.35">
      <c r="A3" s="25" t="s">
        <v>16</v>
      </c>
      <c r="B3" s="36" t="s">
        <v>34</v>
      </c>
      <c r="C3" s="33" t="s">
        <v>72</v>
      </c>
      <c r="D3" s="37" t="s">
        <v>51</v>
      </c>
      <c r="E3" s="36" t="s">
        <v>10</v>
      </c>
      <c r="F3" s="38">
        <v>43500</v>
      </c>
      <c r="G3" s="41">
        <v>325450</v>
      </c>
      <c r="H3" s="29">
        <v>1205369.46</v>
      </c>
      <c r="I3" s="39">
        <v>1205369</v>
      </c>
      <c r="J3" s="40" t="s">
        <v>73</v>
      </c>
    </row>
    <row r="4" spans="1:14" ht="18.5" x14ac:dyDescent="0.45">
      <c r="G4" s="13">
        <f>SUM(G2:G3)</f>
        <v>625450</v>
      </c>
    </row>
    <row r="7" spans="1:14" ht="36" x14ac:dyDescent="0.35">
      <c r="A7" s="65" t="s">
        <v>0</v>
      </c>
      <c r="B7" s="66" t="s">
        <v>85</v>
      </c>
      <c r="C7" s="66" t="s">
        <v>33</v>
      </c>
      <c r="D7" s="73" t="s">
        <v>86</v>
      </c>
      <c r="E7" s="74" t="s">
        <v>87</v>
      </c>
      <c r="F7" s="74" t="s">
        <v>75</v>
      </c>
      <c r="G7" s="74" t="s">
        <v>88</v>
      </c>
      <c r="H7" s="74" t="s">
        <v>76</v>
      </c>
      <c r="I7" s="74" t="s">
        <v>77</v>
      </c>
      <c r="J7" s="74" t="s">
        <v>4</v>
      </c>
      <c r="K7" s="74" t="s">
        <v>78</v>
      </c>
      <c r="L7" s="75" t="s">
        <v>79</v>
      </c>
      <c r="M7" s="74" t="s">
        <v>13</v>
      </c>
      <c r="N7" s="74" t="s">
        <v>89</v>
      </c>
    </row>
    <row r="8" spans="1:14" ht="30" x14ac:dyDescent="0.35">
      <c r="A8" s="25" t="s">
        <v>16</v>
      </c>
      <c r="B8" s="67">
        <v>95127</v>
      </c>
      <c r="C8" s="67" t="s">
        <v>34</v>
      </c>
      <c r="D8" s="67" t="s">
        <v>90</v>
      </c>
      <c r="E8" s="68">
        <v>64491</v>
      </c>
      <c r="F8" s="37" t="s">
        <v>91</v>
      </c>
      <c r="G8" s="62" t="s">
        <v>92</v>
      </c>
      <c r="H8" s="63" t="s">
        <v>93</v>
      </c>
      <c r="I8" s="67" t="s">
        <v>94</v>
      </c>
      <c r="J8" s="69">
        <v>43609</v>
      </c>
      <c r="K8" s="76">
        <v>850000</v>
      </c>
      <c r="L8" s="71">
        <v>15580538</v>
      </c>
      <c r="M8" s="70">
        <v>5000000</v>
      </c>
      <c r="N8" s="63" t="s">
        <v>95</v>
      </c>
    </row>
    <row r="9" spans="1:14" ht="30" x14ac:dyDescent="0.35">
      <c r="A9" s="25" t="s">
        <v>8</v>
      </c>
      <c r="B9" s="67">
        <v>95476</v>
      </c>
      <c r="C9" s="67" t="s">
        <v>34</v>
      </c>
      <c r="D9" s="67" t="s">
        <v>90</v>
      </c>
      <c r="E9" s="68">
        <v>17622</v>
      </c>
      <c r="F9" s="37" t="s">
        <v>96</v>
      </c>
      <c r="G9" s="62"/>
      <c r="H9" s="63" t="s">
        <v>97</v>
      </c>
      <c r="I9" s="67" t="s">
        <v>98</v>
      </c>
      <c r="J9" s="69">
        <v>43619</v>
      </c>
      <c r="K9" s="76">
        <v>40000</v>
      </c>
      <c r="L9" s="71">
        <v>354124.4</v>
      </c>
      <c r="M9" s="72">
        <v>80000</v>
      </c>
      <c r="N9" s="63" t="s">
        <v>99</v>
      </c>
    </row>
    <row r="10" spans="1:14" ht="30" x14ac:dyDescent="0.35">
      <c r="A10" s="25" t="s">
        <v>8</v>
      </c>
      <c r="B10" s="67">
        <v>95476</v>
      </c>
      <c r="C10" s="67" t="s">
        <v>34</v>
      </c>
      <c r="D10" s="67" t="s">
        <v>90</v>
      </c>
      <c r="E10" s="68">
        <v>17622</v>
      </c>
      <c r="F10" s="37" t="s">
        <v>100</v>
      </c>
      <c r="G10" s="62"/>
      <c r="H10" s="63" t="s">
        <v>101</v>
      </c>
      <c r="I10" s="67" t="s">
        <v>98</v>
      </c>
      <c r="J10" s="69">
        <v>43647</v>
      </c>
      <c r="K10" s="76">
        <v>3111</v>
      </c>
      <c r="L10" s="71">
        <v>18301.73</v>
      </c>
      <c r="M10" s="72">
        <v>18301.73</v>
      </c>
      <c r="N10" s="63" t="s">
        <v>102</v>
      </c>
    </row>
    <row r="11" spans="1:14" ht="20" x14ac:dyDescent="0.35">
      <c r="A11" s="64" t="s">
        <v>16</v>
      </c>
      <c r="B11" s="67">
        <v>95127</v>
      </c>
      <c r="C11" s="67" t="s">
        <v>34</v>
      </c>
      <c r="D11" s="67" t="s">
        <v>90</v>
      </c>
      <c r="E11" s="68">
        <v>64491</v>
      </c>
      <c r="F11" s="37" t="s">
        <v>103</v>
      </c>
      <c r="G11" s="62"/>
      <c r="H11" s="63" t="s">
        <v>104</v>
      </c>
      <c r="I11" s="67" t="s">
        <v>105</v>
      </c>
      <c r="J11" s="69">
        <v>43773</v>
      </c>
      <c r="K11" s="76">
        <v>1340</v>
      </c>
      <c r="L11" s="71">
        <v>6700</v>
      </c>
      <c r="M11" s="72">
        <v>6700</v>
      </c>
      <c r="N11" s="33" t="s">
        <v>106</v>
      </c>
    </row>
    <row r="12" spans="1:14" ht="169.5" customHeight="1" x14ac:dyDescent="0.35">
      <c r="A12" s="64" t="s">
        <v>16</v>
      </c>
      <c r="B12" s="67">
        <v>95127</v>
      </c>
      <c r="C12" s="67" t="s">
        <v>34</v>
      </c>
      <c r="D12" s="67" t="s">
        <v>90</v>
      </c>
      <c r="E12" s="68">
        <v>64491</v>
      </c>
      <c r="F12" s="37" t="s">
        <v>107</v>
      </c>
      <c r="G12" s="62"/>
      <c r="H12" s="63" t="s">
        <v>108</v>
      </c>
      <c r="I12" s="67" t="s">
        <v>109</v>
      </c>
      <c r="J12" s="69">
        <v>43808</v>
      </c>
      <c r="K12" s="76">
        <v>701766.67</v>
      </c>
      <c r="L12" s="71">
        <v>5616666.6699999999</v>
      </c>
      <c r="M12" s="72">
        <v>3000000</v>
      </c>
      <c r="N12" s="33" t="s">
        <v>110</v>
      </c>
    </row>
    <row r="13" spans="1:14" ht="40.5" thickBot="1" x14ac:dyDescent="0.4">
      <c r="A13" s="61" t="s">
        <v>16</v>
      </c>
      <c r="B13" s="60">
        <v>95127</v>
      </c>
      <c r="C13" s="60" t="s">
        <v>34</v>
      </c>
      <c r="D13" s="67" t="s">
        <v>90</v>
      </c>
      <c r="E13" s="68">
        <v>64491</v>
      </c>
      <c r="F13" s="37" t="s">
        <v>111</v>
      </c>
      <c r="G13" s="62"/>
      <c r="H13" s="63" t="s">
        <v>40</v>
      </c>
      <c r="I13" s="67" t="s">
        <v>112</v>
      </c>
      <c r="J13" s="69">
        <v>43808</v>
      </c>
      <c r="K13" s="77">
        <v>150000</v>
      </c>
      <c r="L13" s="71">
        <v>1679769</v>
      </c>
      <c r="M13" s="72">
        <v>750000</v>
      </c>
      <c r="N13" s="33" t="s">
        <v>113</v>
      </c>
    </row>
    <row r="14" spans="1:14" ht="15" thickBot="1" x14ac:dyDescent="0.4">
      <c r="K14" s="78">
        <f>SUM(K8:K13)</f>
        <v>1746217.67</v>
      </c>
    </row>
  </sheetData>
  <dataValidations count="1">
    <dataValidation type="list" allowBlank="1" showInputMessage="1" showErrorMessage="1" sqref="D1:D2">
      <formula1>____ADC2016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[4]Communes!#REF!</xm:f>
          </x14:formula1>
          <xm:sqref>A3</xm:sqref>
        </x14:dataValidation>
        <x14:dataValidation type="list" allowBlank="1" showInputMessage="1">
          <x14:formula1>
            <xm:f>[5]Communes!#REF!</xm:f>
          </x14:formula1>
          <xm:sqref>A8:A13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pane ySplit="1" topLeftCell="A2" activePane="bottomLeft" state="frozen"/>
      <selection pane="bottomLeft" activeCell="C2" sqref="C2"/>
    </sheetView>
  </sheetViews>
  <sheetFormatPr baseColWidth="10" defaultRowHeight="14.5" x14ac:dyDescent="0.35"/>
  <cols>
    <col min="1" max="1" width="13.54296875" customWidth="1"/>
    <col min="3" max="3" width="33.7265625" customWidth="1"/>
    <col min="6" max="6" width="16" bestFit="1" customWidth="1"/>
    <col min="9" max="9" width="41.54296875" customWidth="1"/>
    <col min="10" max="10" width="40.26953125" customWidth="1"/>
  </cols>
  <sheetData>
    <row r="1" spans="1:10" ht="39" x14ac:dyDescent="0.35">
      <c r="A1" s="8" t="s">
        <v>0</v>
      </c>
      <c r="B1" s="8" t="s">
        <v>33</v>
      </c>
      <c r="C1" s="9" t="s">
        <v>2</v>
      </c>
      <c r="D1" s="10" t="s">
        <v>3</v>
      </c>
      <c r="E1" s="8" t="s">
        <v>4</v>
      </c>
      <c r="F1" s="8" t="s">
        <v>5</v>
      </c>
      <c r="G1" s="11" t="s">
        <v>6</v>
      </c>
      <c r="H1" s="11" t="s">
        <v>13</v>
      </c>
      <c r="I1" s="8" t="s">
        <v>59</v>
      </c>
      <c r="J1" s="8" t="s">
        <v>15</v>
      </c>
    </row>
    <row r="2" spans="1:10" ht="100" x14ac:dyDescent="0.35">
      <c r="A2" s="25" t="s">
        <v>60</v>
      </c>
      <c r="B2" s="21" t="s">
        <v>34</v>
      </c>
      <c r="C2" s="26" t="s">
        <v>61</v>
      </c>
      <c r="D2" s="27" t="s">
        <v>62</v>
      </c>
      <c r="E2" s="28">
        <v>43283</v>
      </c>
      <c r="F2" s="18">
        <v>70421.34</v>
      </c>
      <c r="G2" s="29">
        <v>450197</v>
      </c>
      <c r="H2" s="30">
        <v>320097</v>
      </c>
      <c r="I2" s="1" t="s">
        <v>63</v>
      </c>
      <c r="J2" s="26" t="s">
        <v>64</v>
      </c>
    </row>
    <row r="3" spans="1:10" ht="20" x14ac:dyDescent="0.35">
      <c r="A3" s="25" t="s">
        <v>65</v>
      </c>
      <c r="B3" s="21" t="s">
        <v>34</v>
      </c>
      <c r="C3" s="26" t="s">
        <v>66</v>
      </c>
      <c r="D3" s="27" t="s">
        <v>44</v>
      </c>
      <c r="E3" s="28">
        <v>43255</v>
      </c>
      <c r="F3" s="18">
        <v>44442.93</v>
      </c>
      <c r="G3" s="30">
        <v>261429</v>
      </c>
      <c r="H3" s="30">
        <v>261429</v>
      </c>
      <c r="I3" s="1" t="s">
        <v>67</v>
      </c>
      <c r="J3" s="31"/>
    </row>
    <row r="4" spans="1:10" ht="18.5" x14ac:dyDescent="0.45">
      <c r="F4" s="13">
        <f>SUM(F2:F3)</f>
        <v>114864.26999999999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pane ySplit="1" topLeftCell="A8" activePane="bottomLeft" state="frozen"/>
      <selection pane="bottomLeft" activeCell="O5" sqref="O5"/>
    </sheetView>
  </sheetViews>
  <sheetFormatPr baseColWidth="10" defaultRowHeight="14.5" x14ac:dyDescent="0.35"/>
  <cols>
    <col min="1" max="1" width="13.81640625" customWidth="1"/>
    <col min="3" max="3" width="27.1796875" customWidth="1"/>
    <col min="4" max="4" width="21.26953125" customWidth="1"/>
    <col min="7" max="7" width="17.81640625" customWidth="1"/>
    <col min="8" max="9" width="18.1796875" customWidth="1"/>
  </cols>
  <sheetData>
    <row r="1" spans="1:9" ht="39" x14ac:dyDescent="0.35">
      <c r="A1" s="8" t="s">
        <v>0</v>
      </c>
      <c r="B1" s="23" t="s">
        <v>33</v>
      </c>
      <c r="C1" s="9" t="s">
        <v>2</v>
      </c>
      <c r="D1" s="8" t="s">
        <v>12</v>
      </c>
      <c r="E1" s="10" t="s">
        <v>3</v>
      </c>
      <c r="F1" s="8" t="s">
        <v>4</v>
      </c>
      <c r="G1" s="8" t="s">
        <v>5</v>
      </c>
      <c r="H1" s="11" t="s">
        <v>6</v>
      </c>
      <c r="I1" s="11" t="s">
        <v>13</v>
      </c>
    </row>
    <row r="2" spans="1:9" ht="30" x14ac:dyDescent="0.35">
      <c r="A2" s="1" t="s">
        <v>16</v>
      </c>
      <c r="B2" s="21" t="s">
        <v>34</v>
      </c>
      <c r="C2" s="2" t="s">
        <v>35</v>
      </c>
      <c r="D2" s="1" t="s">
        <v>36</v>
      </c>
      <c r="E2" s="5" t="s">
        <v>37</v>
      </c>
      <c r="F2" s="15">
        <v>42772</v>
      </c>
      <c r="G2" s="18">
        <v>11880</v>
      </c>
      <c r="H2" s="22">
        <v>59400</v>
      </c>
      <c r="I2" s="16">
        <v>54000</v>
      </c>
    </row>
    <row r="3" spans="1:9" ht="30" x14ac:dyDescent="0.35">
      <c r="A3" s="1" t="s">
        <v>16</v>
      </c>
      <c r="B3" s="21" t="s">
        <v>34</v>
      </c>
      <c r="C3" s="2" t="s">
        <v>38</v>
      </c>
      <c r="D3" s="1" t="s">
        <v>36</v>
      </c>
      <c r="E3" s="5" t="s">
        <v>37</v>
      </c>
      <c r="F3" s="15">
        <v>42772</v>
      </c>
      <c r="G3" s="18">
        <v>25300</v>
      </c>
      <c r="H3" s="16">
        <v>115000</v>
      </c>
      <c r="I3" s="16">
        <v>115000</v>
      </c>
    </row>
    <row r="4" spans="1:9" ht="50" x14ac:dyDescent="0.35">
      <c r="A4" s="1" t="s">
        <v>16</v>
      </c>
      <c r="B4" s="21" t="s">
        <v>34</v>
      </c>
      <c r="C4" s="2" t="s">
        <v>39</v>
      </c>
      <c r="D4" s="1" t="s">
        <v>40</v>
      </c>
      <c r="E4" s="5" t="s">
        <v>41</v>
      </c>
      <c r="F4" s="15">
        <v>42870</v>
      </c>
      <c r="G4" s="19">
        <v>127500</v>
      </c>
      <c r="H4" s="22">
        <v>1509624</v>
      </c>
      <c r="I4" s="16">
        <v>750000</v>
      </c>
    </row>
    <row r="5" spans="1:9" ht="50" x14ac:dyDescent="0.35">
      <c r="A5" s="1" t="s">
        <v>16</v>
      </c>
      <c r="B5" s="21" t="s">
        <v>34</v>
      </c>
      <c r="C5" s="2" t="s">
        <v>42</v>
      </c>
      <c r="D5" s="1" t="s">
        <v>43</v>
      </c>
      <c r="E5" s="5" t="s">
        <v>44</v>
      </c>
      <c r="F5" s="15">
        <v>43010</v>
      </c>
      <c r="G5" s="19">
        <v>67271</v>
      </c>
      <c r="H5" s="16">
        <v>305779.39</v>
      </c>
      <c r="I5" s="16">
        <v>305779.39</v>
      </c>
    </row>
    <row r="6" spans="1:9" ht="50" x14ac:dyDescent="0.35">
      <c r="A6" s="1" t="s">
        <v>16</v>
      </c>
      <c r="B6" s="21" t="s">
        <v>34</v>
      </c>
      <c r="C6" s="2" t="s">
        <v>45</v>
      </c>
      <c r="D6" s="1" t="s">
        <v>43</v>
      </c>
      <c r="E6" s="5" t="s">
        <v>46</v>
      </c>
      <c r="F6" s="15">
        <v>43010</v>
      </c>
      <c r="G6" s="19">
        <v>91867</v>
      </c>
      <c r="H6" s="16">
        <v>417577.56</v>
      </c>
      <c r="I6" s="16">
        <v>417577.56</v>
      </c>
    </row>
    <row r="7" spans="1:9" ht="50" x14ac:dyDescent="0.35">
      <c r="A7" s="1" t="s">
        <v>47</v>
      </c>
      <c r="B7" s="21" t="s">
        <v>34</v>
      </c>
      <c r="C7" s="2" t="s">
        <v>48</v>
      </c>
      <c r="D7" s="1" t="s">
        <v>40</v>
      </c>
      <c r="E7" s="5" t="s">
        <v>49</v>
      </c>
      <c r="F7" s="15">
        <v>42919</v>
      </c>
      <c r="G7" s="19">
        <v>65450</v>
      </c>
      <c r="H7" s="22">
        <v>471845</v>
      </c>
      <c r="I7" s="16">
        <v>385000</v>
      </c>
    </row>
    <row r="8" spans="1:9" ht="30" x14ac:dyDescent="0.35">
      <c r="A8" s="1" t="s">
        <v>8</v>
      </c>
      <c r="B8" s="1" t="s">
        <v>34</v>
      </c>
      <c r="C8" s="2" t="s">
        <v>50</v>
      </c>
      <c r="D8" s="1" t="s">
        <v>51</v>
      </c>
      <c r="E8" s="5" t="s">
        <v>52</v>
      </c>
      <c r="F8" s="15">
        <v>42744</v>
      </c>
      <c r="G8" s="18">
        <v>10566</v>
      </c>
      <c r="H8" s="16">
        <v>62151</v>
      </c>
      <c r="I8" s="16">
        <v>62151</v>
      </c>
    </row>
    <row r="9" spans="1:9" ht="40" x14ac:dyDescent="0.35">
      <c r="A9" s="1" t="s">
        <v>8</v>
      </c>
      <c r="B9" s="21" t="s">
        <v>34</v>
      </c>
      <c r="C9" s="2" t="s">
        <v>53</v>
      </c>
      <c r="D9" s="1" t="s">
        <v>54</v>
      </c>
      <c r="E9" s="5" t="s">
        <v>55</v>
      </c>
      <c r="F9" s="15">
        <v>42828</v>
      </c>
      <c r="G9" s="19">
        <v>49000</v>
      </c>
      <c r="H9" s="22">
        <v>313713</v>
      </c>
      <c r="I9" s="16">
        <v>200000</v>
      </c>
    </row>
    <row r="10" spans="1:9" ht="50" x14ac:dyDescent="0.35">
      <c r="A10" s="1" t="s">
        <v>8</v>
      </c>
      <c r="B10" s="21" t="s">
        <v>34</v>
      </c>
      <c r="C10" s="2" t="s">
        <v>56</v>
      </c>
      <c r="D10" s="1" t="s">
        <v>43</v>
      </c>
      <c r="E10" s="5" t="s">
        <v>57</v>
      </c>
      <c r="F10" s="15">
        <v>43073</v>
      </c>
      <c r="G10" s="19">
        <v>19568</v>
      </c>
      <c r="H10" s="16">
        <v>88946.77</v>
      </c>
      <c r="I10" s="16">
        <v>88946.77</v>
      </c>
    </row>
    <row r="11" spans="1:9" ht="18.5" x14ac:dyDescent="0.45">
      <c r="G11" s="13">
        <f>SUM(G2:G10)</f>
        <v>468402</v>
      </c>
    </row>
  </sheetData>
  <dataValidations count="1">
    <dataValidation type="list" allowBlank="1" showInputMessage="1" showErrorMessage="1" sqref="D1:D10">
      <formula1>__ADC2016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pane ySplit="1" topLeftCell="A8" activePane="bottomLeft" state="frozen"/>
      <selection pane="bottomLeft" activeCell="E10" sqref="E10"/>
    </sheetView>
  </sheetViews>
  <sheetFormatPr baseColWidth="10" defaultRowHeight="14.5" x14ac:dyDescent="0.35"/>
  <cols>
    <col min="1" max="1" width="16.453125" customWidth="1"/>
    <col min="2" max="2" width="34.81640625" customWidth="1"/>
    <col min="5" max="5" width="18.81640625" customWidth="1"/>
    <col min="8" max="8" width="34.453125" customWidth="1"/>
  </cols>
  <sheetData>
    <row r="1" spans="1:8" ht="42" x14ac:dyDescent="0.35">
      <c r="A1" s="8" t="s">
        <v>0</v>
      </c>
      <c r="B1" s="9" t="s">
        <v>2</v>
      </c>
      <c r="C1" s="20" t="s">
        <v>3</v>
      </c>
      <c r="D1" s="8" t="s">
        <v>4</v>
      </c>
      <c r="E1" s="8" t="s">
        <v>5</v>
      </c>
      <c r="F1" s="11" t="s">
        <v>6</v>
      </c>
      <c r="G1" s="11" t="s">
        <v>13</v>
      </c>
      <c r="H1" s="8" t="s">
        <v>14</v>
      </c>
    </row>
    <row r="2" spans="1:8" ht="20" x14ac:dyDescent="0.35">
      <c r="A2" s="1" t="s">
        <v>16</v>
      </c>
      <c r="B2" s="2" t="s">
        <v>17</v>
      </c>
      <c r="C2" s="5" t="s">
        <v>18</v>
      </c>
      <c r="D2" s="15">
        <v>42436</v>
      </c>
      <c r="E2" s="18">
        <v>634.48</v>
      </c>
      <c r="F2" s="16">
        <v>3204</v>
      </c>
      <c r="G2" s="16">
        <v>2884</v>
      </c>
      <c r="H2" s="1" t="s">
        <v>25</v>
      </c>
    </row>
    <row r="3" spans="1:8" ht="20" x14ac:dyDescent="0.35">
      <c r="A3" s="1" t="s">
        <v>16</v>
      </c>
      <c r="B3" s="2" t="s">
        <v>19</v>
      </c>
      <c r="C3" s="5" t="s">
        <v>18</v>
      </c>
      <c r="D3" s="15">
        <v>42436</v>
      </c>
      <c r="E3" s="18">
        <v>23540</v>
      </c>
      <c r="F3" s="16">
        <v>107000</v>
      </c>
      <c r="G3" s="16">
        <v>107000</v>
      </c>
      <c r="H3" s="1" t="s">
        <v>25</v>
      </c>
    </row>
    <row r="4" spans="1:8" ht="20" x14ac:dyDescent="0.35">
      <c r="A4" s="1" t="s">
        <v>16</v>
      </c>
      <c r="B4" s="2" t="s">
        <v>20</v>
      </c>
      <c r="C4" s="5" t="s">
        <v>18</v>
      </c>
      <c r="D4" s="15">
        <v>42436</v>
      </c>
      <c r="E4" s="18">
        <v>22979</v>
      </c>
      <c r="F4" s="16">
        <v>104450</v>
      </c>
      <c r="G4" s="16">
        <v>104450</v>
      </c>
      <c r="H4" s="1" t="s">
        <v>25</v>
      </c>
    </row>
    <row r="5" spans="1:8" ht="20" x14ac:dyDescent="0.35">
      <c r="A5" s="1" t="s">
        <v>16</v>
      </c>
      <c r="B5" s="2" t="s">
        <v>21</v>
      </c>
      <c r="C5" s="5" t="s">
        <v>18</v>
      </c>
      <c r="D5" s="15">
        <v>42436</v>
      </c>
      <c r="E5" s="18">
        <v>3960</v>
      </c>
      <c r="F5" s="16">
        <v>18325</v>
      </c>
      <c r="G5" s="16">
        <v>18000</v>
      </c>
      <c r="H5" s="1" t="s">
        <v>25</v>
      </c>
    </row>
    <row r="6" spans="1:8" ht="20" x14ac:dyDescent="0.35">
      <c r="A6" s="1" t="s">
        <v>16</v>
      </c>
      <c r="B6" s="2" t="s">
        <v>22</v>
      </c>
      <c r="C6" s="5" t="s">
        <v>18</v>
      </c>
      <c r="D6" s="15">
        <v>42436</v>
      </c>
      <c r="E6" s="18">
        <v>10030.9</v>
      </c>
      <c r="F6" s="16">
        <v>45595</v>
      </c>
      <c r="G6" s="16">
        <v>45595</v>
      </c>
      <c r="H6" s="1" t="s">
        <v>25</v>
      </c>
    </row>
    <row r="7" spans="1:8" ht="20" x14ac:dyDescent="0.35">
      <c r="A7" s="1" t="s">
        <v>16</v>
      </c>
      <c r="B7" s="2" t="s">
        <v>23</v>
      </c>
      <c r="C7" s="5" t="s">
        <v>18</v>
      </c>
      <c r="D7" s="15">
        <v>42436</v>
      </c>
      <c r="E7" s="18">
        <v>550</v>
      </c>
      <c r="F7" s="16">
        <v>2500</v>
      </c>
      <c r="G7" s="16">
        <v>2500</v>
      </c>
      <c r="H7" s="1" t="s">
        <v>25</v>
      </c>
    </row>
    <row r="8" spans="1:8" ht="20" x14ac:dyDescent="0.35">
      <c r="A8" s="1" t="s">
        <v>16</v>
      </c>
      <c r="B8" s="2" t="s">
        <v>24</v>
      </c>
      <c r="C8" s="5" t="s">
        <v>18</v>
      </c>
      <c r="D8" s="15">
        <v>42436</v>
      </c>
      <c r="E8" s="18">
        <v>21780</v>
      </c>
      <c r="F8" s="16">
        <v>99000</v>
      </c>
      <c r="G8" s="16">
        <v>99000</v>
      </c>
      <c r="H8" s="1" t="s">
        <v>25</v>
      </c>
    </row>
    <row r="9" spans="1:8" x14ac:dyDescent="0.35">
      <c r="A9" s="1" t="s">
        <v>8</v>
      </c>
      <c r="B9" s="2" t="s">
        <v>26</v>
      </c>
      <c r="C9" s="17" t="s">
        <v>27</v>
      </c>
      <c r="D9" s="15">
        <v>42527</v>
      </c>
      <c r="E9" s="19">
        <v>30375.1</v>
      </c>
      <c r="F9" s="16">
        <v>123980</v>
      </c>
      <c r="G9" s="16">
        <v>123980</v>
      </c>
      <c r="H9" s="1" t="e">
        <f>IF(#REF!="","",VLOOKUP(#REF!,[3]Plafonds!$A$1:$B$42,2))</f>
        <v>#REF!</v>
      </c>
    </row>
    <row r="10" spans="1:8" ht="20" x14ac:dyDescent="0.35">
      <c r="A10" s="1" t="s">
        <v>8</v>
      </c>
      <c r="B10" s="2" t="s">
        <v>28</v>
      </c>
      <c r="C10" s="5" t="s">
        <v>29</v>
      </c>
      <c r="D10" s="15">
        <v>42499</v>
      </c>
      <c r="E10" s="19">
        <v>10118</v>
      </c>
      <c r="F10" s="16">
        <v>59517</v>
      </c>
      <c r="G10" s="16">
        <v>59517</v>
      </c>
      <c r="H10" s="1" t="s">
        <v>32</v>
      </c>
    </row>
    <row r="11" spans="1:8" ht="30" x14ac:dyDescent="0.35">
      <c r="A11" s="1" t="s">
        <v>8</v>
      </c>
      <c r="B11" s="2" t="s">
        <v>30</v>
      </c>
      <c r="C11" s="5" t="s">
        <v>31</v>
      </c>
      <c r="D11" s="15">
        <v>42555</v>
      </c>
      <c r="E11" s="19">
        <v>29902</v>
      </c>
      <c r="F11" s="16">
        <v>175897</v>
      </c>
      <c r="G11" s="16">
        <v>175897</v>
      </c>
      <c r="H11" s="1"/>
    </row>
    <row r="12" spans="1:8" ht="18.5" x14ac:dyDescent="0.45">
      <c r="E12" s="13">
        <f>SUM(E2:E11)</f>
        <v>153869.48000000001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J18" sqref="J18"/>
    </sheetView>
  </sheetViews>
  <sheetFormatPr baseColWidth="10" defaultRowHeight="14.5" x14ac:dyDescent="0.35"/>
  <cols>
    <col min="1" max="1" width="14.7265625" customWidth="1"/>
    <col min="3" max="3" width="33.81640625" customWidth="1"/>
    <col min="6" max="6" width="16.54296875" customWidth="1"/>
    <col min="7" max="7" width="18.453125" customWidth="1"/>
    <col min="8" max="8" width="16" customWidth="1"/>
  </cols>
  <sheetData>
    <row r="1" spans="1:9" ht="39" x14ac:dyDescent="0.35">
      <c r="A1" s="8" t="s">
        <v>0</v>
      </c>
      <c r="B1" s="8" t="s">
        <v>1</v>
      </c>
      <c r="C1" s="9" t="s">
        <v>2</v>
      </c>
      <c r="D1" s="10" t="s">
        <v>3</v>
      </c>
      <c r="E1" s="8" t="s">
        <v>4</v>
      </c>
      <c r="F1" s="8" t="s">
        <v>5</v>
      </c>
      <c r="G1" s="11" t="s">
        <v>6</v>
      </c>
      <c r="H1" s="8" t="s">
        <v>7</v>
      </c>
      <c r="I1" s="3"/>
    </row>
    <row r="2" spans="1:9" ht="20" x14ac:dyDescent="0.35">
      <c r="A2" s="1" t="s">
        <v>8</v>
      </c>
      <c r="B2" s="4">
        <v>16715</v>
      </c>
      <c r="C2" s="2" t="s">
        <v>9</v>
      </c>
      <c r="D2" s="5" t="s">
        <v>10</v>
      </c>
      <c r="E2" s="6">
        <v>42114</v>
      </c>
      <c r="F2" s="7">
        <v>18624.900000000001</v>
      </c>
      <c r="G2" s="12">
        <v>76020</v>
      </c>
      <c r="H2" s="4" t="s">
        <v>11</v>
      </c>
      <c r="I2" s="3"/>
    </row>
    <row r="3" spans="1:9" ht="21" x14ac:dyDescent="0.5">
      <c r="G3" s="14">
        <f>SUM(G2)</f>
        <v>76020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ADC 2020</vt:lpstr>
      <vt:lpstr>ADC 2019</vt:lpstr>
      <vt:lpstr>ADC 2018</vt:lpstr>
      <vt:lpstr>ADC 2017</vt:lpstr>
      <vt:lpstr>ADC 2016</vt:lpstr>
      <vt:lpstr>ADC 2015</vt:lpstr>
    </vt:vector>
  </TitlesOfParts>
  <Company>CGVO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FANNY</dc:creator>
  <cp:lastModifiedBy>MAILLARD VINCENT</cp:lastModifiedBy>
  <dcterms:created xsi:type="dcterms:W3CDTF">2020-08-31T10:24:31Z</dcterms:created>
  <dcterms:modified xsi:type="dcterms:W3CDTF">2021-03-23T14:11:55Z</dcterms:modified>
</cp:coreProperties>
</file>